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9525" activeTab="0"/>
  </bookViews>
  <sheets>
    <sheet name="DataToExcel 1 " sheetId="1" r:id="rId1"/>
  </sheets>
  <definedNames/>
  <calcPr fullCalcOnLoad="1"/>
</workbook>
</file>

<file path=xl/sharedStrings.xml><?xml version="1.0" encoding="utf-8"?>
<sst xmlns="http://schemas.openxmlformats.org/spreadsheetml/2006/main" count="427" uniqueCount="267">
  <si>
    <t>BusinessName</t>
  </si>
  <si>
    <t>Address1</t>
  </si>
  <si>
    <t>City</t>
  </si>
  <si>
    <t>StateCode</t>
  </si>
  <si>
    <t>ZipCode</t>
  </si>
  <si>
    <t>CountyName</t>
  </si>
  <si>
    <t>Phone1</t>
  </si>
  <si>
    <t>Phone2</t>
  </si>
  <si>
    <t>A J Martell</t>
  </si>
  <si>
    <t>Po Box 445</t>
  </si>
  <si>
    <t>Shelburne</t>
  </si>
  <si>
    <t>VT</t>
  </si>
  <si>
    <t>Chittenden</t>
  </si>
  <si>
    <t>A Touch Of Green Llc</t>
  </si>
  <si>
    <t>Po Box 291</t>
  </si>
  <si>
    <t>Barre</t>
  </si>
  <si>
    <t>Washington</t>
  </si>
  <si>
    <t>Advanced Turf Systems LLC</t>
  </si>
  <si>
    <t>Po Box 5415</t>
  </si>
  <si>
    <t>Essex Junction</t>
  </si>
  <si>
    <t>Agrium Advanced Technologies Us Inc</t>
  </si>
  <si>
    <t>Po Box 1286</t>
  </si>
  <si>
    <t>Greeley</t>
  </si>
  <si>
    <t>CO</t>
  </si>
  <si>
    <t>Weld</t>
  </si>
  <si>
    <t>Baierlein Landscaping Inc</t>
  </si>
  <si>
    <t>242 Bauer Rd</t>
  </si>
  <si>
    <t>West Pawlet</t>
  </si>
  <si>
    <t>Rutland</t>
  </si>
  <si>
    <t>Bear Paw Landscaping</t>
  </si>
  <si>
    <t>Po Box 2055</t>
  </si>
  <si>
    <t>So Londonderry</t>
  </si>
  <si>
    <t>Windham</t>
  </si>
  <si>
    <t>Big Branch Landscaping Inc</t>
  </si>
  <si>
    <t>Po Box 1412</t>
  </si>
  <si>
    <t>Manchester Ctr</t>
  </si>
  <si>
    <t>Bennington</t>
  </si>
  <si>
    <t>Bill Keefe Landscape</t>
  </si>
  <si>
    <t>376 Western Avenue</t>
  </si>
  <si>
    <t>Brattleboro</t>
  </si>
  <si>
    <t>Boyd (The) Family Farm</t>
  </si>
  <si>
    <t>125 East Dover Road</t>
  </si>
  <si>
    <t>Wilmington</t>
  </si>
  <si>
    <t>Britton Landscape</t>
  </si>
  <si>
    <t>Po Box 337</t>
  </si>
  <si>
    <t>Norwich</t>
  </si>
  <si>
    <t>Windsor</t>
  </si>
  <si>
    <t>Cedar Glen Property Maintenance</t>
  </si>
  <si>
    <t>18 Lime Rock Road</t>
  </si>
  <si>
    <t>So Burlington</t>
  </si>
  <si>
    <t>Essex Jct</t>
  </si>
  <si>
    <t>Chippers Inc</t>
  </si>
  <si>
    <t>1241 Pomfret Rd</t>
  </si>
  <si>
    <t>Woodstock</t>
  </si>
  <si>
    <t>Conway Landscape &amp; Lawncare Corp</t>
  </si>
  <si>
    <t>Po Box 1023</t>
  </si>
  <si>
    <t>Quechee</t>
  </si>
  <si>
    <t>Countryside Landscape Services Inc</t>
  </si>
  <si>
    <t>677 Simonds Road</t>
  </si>
  <si>
    <t>Williamstown</t>
  </si>
  <si>
    <t>MA</t>
  </si>
  <si>
    <t>Creative Contours</t>
  </si>
  <si>
    <t>157 Mattson Road</t>
  </si>
  <si>
    <t>Chester</t>
  </si>
  <si>
    <t>Cushman Landscaping Inc</t>
  </si>
  <si>
    <t>Po Box 55</t>
  </si>
  <si>
    <t>Custom Grounds Of Vermont</t>
  </si>
  <si>
    <t>10742 Rt 12</t>
  </si>
  <si>
    <t>Bethel</t>
  </si>
  <si>
    <t>D. Glabach Associates</t>
  </si>
  <si>
    <t>152 Old Route 30</t>
  </si>
  <si>
    <t>Bondville</t>
  </si>
  <si>
    <t>Davey Tree Expert Company</t>
  </si>
  <si>
    <t>Po Box 2264</t>
  </si>
  <si>
    <t>New London</t>
  </si>
  <si>
    <t>NH</t>
  </si>
  <si>
    <t>Down To Earth Organic Turf Care</t>
  </si>
  <si>
    <t>180 Country Club Drive</t>
  </si>
  <si>
    <t>F A Bartlett Tree Expert Co</t>
  </si>
  <si>
    <t>Po Box 454</t>
  </si>
  <si>
    <t>Manchester</t>
  </si>
  <si>
    <t>From The Ground Up Landscaping</t>
  </si>
  <si>
    <t>87 Cannon Drive</t>
  </si>
  <si>
    <t>Rutland Town</t>
  </si>
  <si>
    <t>Garden Alternatives</t>
  </si>
  <si>
    <t>10 Landgrove Road #1</t>
  </si>
  <si>
    <t>Weston</t>
  </si>
  <si>
    <t>Garland Mowing Co</t>
  </si>
  <si>
    <t>36 Rounds Hill Rd</t>
  </si>
  <si>
    <t>Putney</t>
  </si>
  <si>
    <t>Glabach Contractors</t>
  </si>
  <si>
    <t>32 Nourse Hollow Road</t>
  </si>
  <si>
    <t>Dummerston</t>
  </si>
  <si>
    <t>Grass (The) Gauchos LLC</t>
  </si>
  <si>
    <t>PO Box 8892</t>
  </si>
  <si>
    <t>Burlington</t>
  </si>
  <si>
    <t>Green Lawns Of Vermont</t>
  </si>
  <si>
    <t>487 Warm Brook Road</t>
  </si>
  <si>
    <t>Arlington</t>
  </si>
  <si>
    <t>Greener World Landscape Maintenance LLC</t>
  </si>
  <si>
    <t>467 County Highway 26</t>
  </si>
  <si>
    <t>Cooperstown</t>
  </si>
  <si>
    <t>NY</t>
  </si>
  <si>
    <t>Otsego</t>
  </si>
  <si>
    <t>Greenscape Inc</t>
  </si>
  <si>
    <t>100 Revolutionary Drive</t>
  </si>
  <si>
    <t>Easton Tannton</t>
  </si>
  <si>
    <t>Harold Glock Inc.</t>
  </si>
  <si>
    <t>PO Box 102</t>
  </si>
  <si>
    <t>South Woodstock</t>
  </si>
  <si>
    <t>Homestead Landscaping</t>
  </si>
  <si>
    <t>Po Box 450</t>
  </si>
  <si>
    <t>Indoor/outdoor Landscape Services</t>
  </si>
  <si>
    <t>19 Cider Hill Rd</t>
  </si>
  <si>
    <t>Warren</t>
  </si>
  <si>
    <t>J &amp; J Greenscape</t>
  </si>
  <si>
    <t>150 Depot Rd</t>
  </si>
  <si>
    <t>Williamsville</t>
  </si>
  <si>
    <t>J &amp; M Consulting</t>
  </si>
  <si>
    <t>2 Church St #23</t>
  </si>
  <si>
    <t>Granville</t>
  </si>
  <si>
    <t>Jay Landscape &amp; Tree Service LLC</t>
  </si>
  <si>
    <t>322 Gage Road</t>
  </si>
  <si>
    <t>Newport Center</t>
  </si>
  <si>
    <t>Orleans</t>
  </si>
  <si>
    <t>JC Ehrlich Co Inc (was Rentokil Co Inc)</t>
  </si>
  <si>
    <t>500 Spring Ridge Dr</t>
  </si>
  <si>
    <t>Reading</t>
  </si>
  <si>
    <t>PA</t>
  </si>
  <si>
    <t>Berks</t>
  </si>
  <si>
    <t>JL Lawncare</t>
  </si>
  <si>
    <t>34 School St</t>
  </si>
  <si>
    <t>North Springfield</t>
  </si>
  <si>
    <t>Joe Mount Turf Maintenance</t>
  </si>
  <si>
    <t>3506 Vt Route 12a</t>
  </si>
  <si>
    <t>Braintree</t>
  </si>
  <si>
    <t>Orange</t>
  </si>
  <si>
    <t>John Deere Landscapes</t>
  </si>
  <si>
    <t>1385 East 36th Street</t>
  </si>
  <si>
    <t>Cleveland</t>
  </si>
  <si>
    <t>OH</t>
  </si>
  <si>
    <t>K T Landscaping Inc</t>
  </si>
  <si>
    <t>Po Box 21</t>
  </si>
  <si>
    <t>Lamb (Kenneth) Landscape &amp; Nursery</t>
  </si>
  <si>
    <t>Po Box 703</t>
  </si>
  <si>
    <t>Morrisville</t>
  </si>
  <si>
    <t>Lamoille</t>
  </si>
  <si>
    <t>Lawes Agricultural Service Inc</t>
  </si>
  <si>
    <t>622 Champlain St</t>
  </si>
  <si>
    <t>Brandon</t>
  </si>
  <si>
    <t>Lawn Master of Vermont Inc</t>
  </si>
  <si>
    <t>PO Box 1545</t>
  </si>
  <si>
    <t>Lawn Pro</t>
  </si>
  <si>
    <t>Po Box 2324</t>
  </si>
  <si>
    <t>Westfield</t>
  </si>
  <si>
    <t>Lawrence D Oliver Seed Co Inc</t>
  </si>
  <si>
    <t>26 Sunset Ave</t>
  </si>
  <si>
    <t>Milton</t>
  </si>
  <si>
    <t>Levinsky Landscaping Inc</t>
  </si>
  <si>
    <t>Po Box 3118</t>
  </si>
  <si>
    <t>Madden Timothy D Consulting Agronomist</t>
  </si>
  <si>
    <t>55 Carlen Street</t>
  </si>
  <si>
    <t>Mahoney (myles B) Landscaping</t>
  </si>
  <si>
    <t>Po Box 1689</t>
  </si>
  <si>
    <t>Marsan &amp; Son Dba Carpenter &amp; Costin</t>
  </si>
  <si>
    <t>289 North Main Street</t>
  </si>
  <si>
    <t>Matrix Turf Solutions Llc</t>
  </si>
  <si>
    <t>6551 Pottery Rd</t>
  </si>
  <si>
    <t>Warners</t>
  </si>
  <si>
    <t>Onondaga</t>
  </si>
  <si>
    <t>MDP Enterprises</t>
  </si>
  <si>
    <t>103 Town Farm Rd</t>
  </si>
  <si>
    <t>Springfield</t>
  </si>
  <si>
    <t>MJS Lawn Care &amp; Lawnscape Inc</t>
  </si>
  <si>
    <t>Po Box 115</t>
  </si>
  <si>
    <t>Grafton</t>
  </si>
  <si>
    <t>Naturalawn Of America</t>
  </si>
  <si>
    <t>Po Box 9249</t>
  </si>
  <si>
    <t>S Burlington</t>
  </si>
  <si>
    <t>Nichols Lawncare &amp; Snowplowing</t>
  </si>
  <si>
    <t>5180 Vermont 153</t>
  </si>
  <si>
    <t>North Branch Landscape Co Inc</t>
  </si>
  <si>
    <t>392 Main Road</t>
  </si>
  <si>
    <t>Stamford</t>
  </si>
  <si>
    <t>Northeast Agricultural Sales Inc</t>
  </si>
  <si>
    <t>205 East St</t>
  </si>
  <si>
    <t>Lyndonville</t>
  </si>
  <si>
    <t>Caledonia</t>
  </si>
  <si>
    <t>Northern Turf</t>
  </si>
  <si>
    <t>Po Box 6</t>
  </si>
  <si>
    <t>Orkin Exterminating Co</t>
  </si>
  <si>
    <t>5 Hemlock St</t>
  </si>
  <si>
    <t>Latham</t>
  </si>
  <si>
    <t>Albany</t>
  </si>
  <si>
    <t>Palmer Landscaping &amp; Design</t>
  </si>
  <si>
    <t>E Middlebury</t>
  </si>
  <si>
    <t>Addison</t>
  </si>
  <si>
    <t>Park Place Florist &amp; Garden Center</t>
  </si>
  <si>
    <t>72 Park Street</t>
  </si>
  <si>
    <t>Pest Pro Inc</t>
  </si>
  <si>
    <t>22 Hill Rd</t>
  </si>
  <si>
    <t>South Hero</t>
  </si>
  <si>
    <t>Grand Isle</t>
  </si>
  <si>
    <t>Pine Gardens Tree And Landscape</t>
  </si>
  <si>
    <t>72 High St #1</t>
  </si>
  <si>
    <t>St Johnsbury</t>
  </si>
  <si>
    <t>Pine Hollow Nursery</t>
  </si>
  <si>
    <t>102 Rte 7b So</t>
  </si>
  <si>
    <t>N Clarendon</t>
  </si>
  <si>
    <t>R C Pembroke &amp; Sons Inc</t>
  </si>
  <si>
    <t>132 Harrington Rd</t>
  </si>
  <si>
    <t>No Bennington</t>
  </si>
  <si>
    <t>Rainbow Acres</t>
  </si>
  <si>
    <t>4708 Vt Rte 17 W</t>
  </si>
  <si>
    <t>RF Wood LLC</t>
  </si>
  <si>
    <t>145 Birchwood Dr</t>
  </si>
  <si>
    <t>Colchester</t>
  </si>
  <si>
    <t>S&amp;D Landscapes LLC</t>
  </si>
  <si>
    <t>66 Logwood Cir</t>
  </si>
  <si>
    <t>Sports Turf Consultants</t>
  </si>
  <si>
    <t>185 Sandra Circle</t>
  </si>
  <si>
    <t>Stanley L Lawrence Jr Mowing</t>
  </si>
  <si>
    <t>51 Autumn Lane</t>
  </si>
  <si>
    <t>Superior Pest Control</t>
  </si>
  <si>
    <t>70 Park Street</t>
  </si>
  <si>
    <t>Swiss Alps Landscaping Corp</t>
  </si>
  <si>
    <t>65 Holland Rd</t>
  </si>
  <si>
    <t>East Dover</t>
  </si>
  <si>
    <t>TC Agronomics Inc</t>
  </si>
  <si>
    <t>108 Culver Lane</t>
  </si>
  <si>
    <t>Thompson Lawn &amp; Landscape</t>
  </si>
  <si>
    <t>Po Box 10441</t>
  </si>
  <si>
    <t>Swanzey</t>
  </si>
  <si>
    <t>TLC Property Services</t>
  </si>
  <si>
    <t>231 Richville Rd</t>
  </si>
  <si>
    <t>Manchester Center</t>
  </si>
  <si>
    <t>Todd's Turf Care</t>
  </si>
  <si>
    <t>2755 Spaulding Road</t>
  </si>
  <si>
    <t>St Johnsbury Ct</t>
  </si>
  <si>
    <t>Tom Bodette Landscaping &amp; Excavating Inc</t>
  </si>
  <si>
    <t>6 Lower Plains Rd</t>
  </si>
  <si>
    <t>Middlebury</t>
  </si>
  <si>
    <t>Tree Spraying Ltd Dba Trees Inc</t>
  </si>
  <si>
    <t>53 Gleason Road</t>
  </si>
  <si>
    <t>Treeworks</t>
  </si>
  <si>
    <t>110 Granite Shed Lane</t>
  </si>
  <si>
    <t>Montpelier</t>
  </si>
  <si>
    <t>Trugreen</t>
  </si>
  <si>
    <t>23A Walker Way</t>
  </si>
  <si>
    <t>Turf Pro of Vermont LLC</t>
  </si>
  <si>
    <t>Turflinks Inc</t>
  </si>
  <si>
    <t>29 Gilmore Dr</t>
  </si>
  <si>
    <t>Sutton</t>
  </si>
  <si>
    <t>Worcester</t>
  </si>
  <si>
    <t>Vegetation Control Service Inc</t>
  </si>
  <si>
    <t>2342 Main St</t>
  </si>
  <si>
    <t>Athol</t>
  </si>
  <si>
    <t>Vermont Hillside Lawn Services Inc</t>
  </si>
  <si>
    <t>Po Box 174</t>
  </si>
  <si>
    <t>Westminster</t>
  </si>
  <si>
    <t>Watcke's Landscape &amp; Nursery</t>
  </si>
  <si>
    <t>5144 W Berkshire Rd</t>
  </si>
  <si>
    <t>Enosburg Falls</t>
  </si>
  <si>
    <t>Franklin</t>
  </si>
  <si>
    <t>West End Landscaping</t>
  </si>
  <si>
    <t>PO Box 109</t>
  </si>
  <si>
    <t>North Bennington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</si>
</sst>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2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1" max="1" width="40.00390625" style="2" bestFit="1" customWidth="1"/>
    <col min="2" max="2" width="22.421875" style="2" bestFit="1" customWidth="1"/>
    <col min="3" max="3" width="18.140625" style="2" bestFit="1" customWidth="1"/>
    <col min="4" max="4" width="10.140625" style="2" bestFit="1" customWidth="1"/>
    <col min="5" max="5" width="10.7109375" style="2" bestFit="1" customWidth="1"/>
    <col min="6" max="6" width="12.57421875" style="2" bestFit="1" customWidth="1"/>
    <col min="7" max="8" width="11.00390625" style="2" bestFit="1" customWidth="1"/>
    <col min="9" max="16384" width="9.140625" style="2" customWidth="1"/>
  </cols>
  <sheetData>
    <row r="1" spans="1:8" s="4" customFormat="1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5">
      <c r="A2" s="1" t="s">
        <v>8</v>
      </c>
      <c r="B2" s="1" t="s">
        <v>9</v>
      </c>
      <c r="C2" s="1" t="s">
        <v>10</v>
      </c>
      <c r="D2" s="1" t="s">
        <v>11</v>
      </c>
      <c r="E2" s="1" t="str">
        <f>"05482"</f>
        <v>05482</v>
      </c>
      <c r="F2" s="1" t="s">
        <v>12</v>
      </c>
      <c r="G2" s="1" t="str">
        <f>"8028620146"</f>
        <v>8028620146</v>
      </c>
      <c r="H2" s="1"/>
    </row>
    <row r="3" spans="1:8" ht="15">
      <c r="A3" s="1" t="s">
        <v>13</v>
      </c>
      <c r="B3" s="1" t="s">
        <v>14</v>
      </c>
      <c r="C3" s="1" t="s">
        <v>15</v>
      </c>
      <c r="D3" s="1" t="s">
        <v>11</v>
      </c>
      <c r="E3" s="1" t="str">
        <f>"05641"</f>
        <v>05641</v>
      </c>
      <c r="F3" s="1" t="s">
        <v>16</v>
      </c>
      <c r="G3" s="1" t="str">
        <f>"8024760969"</f>
        <v>8024760969</v>
      </c>
      <c r="H3" s="1"/>
    </row>
    <row r="4" spans="1:8" ht="15">
      <c r="A4" s="1" t="s">
        <v>17</v>
      </c>
      <c r="B4" s="1" t="s">
        <v>18</v>
      </c>
      <c r="C4" s="1" t="s">
        <v>19</v>
      </c>
      <c r="D4" s="1" t="s">
        <v>11</v>
      </c>
      <c r="E4" s="1" t="str">
        <f>"05153"</f>
        <v>05153</v>
      </c>
      <c r="F4" s="1" t="s">
        <v>12</v>
      </c>
      <c r="G4" s="1" t="str">
        <f>"8028792900"</f>
        <v>8028792900</v>
      </c>
      <c r="H4" s="1"/>
    </row>
    <row r="5" spans="1:8" ht="15">
      <c r="A5" s="1" t="s">
        <v>20</v>
      </c>
      <c r="B5" s="1" t="s">
        <v>21</v>
      </c>
      <c r="C5" s="1" t="s">
        <v>22</v>
      </c>
      <c r="D5" s="1" t="s">
        <v>23</v>
      </c>
      <c r="E5" s="1" t="str">
        <f>"80632"</f>
        <v>80632</v>
      </c>
      <c r="F5" s="1" t="s">
        <v>24</v>
      </c>
      <c r="G5" s="1" t="str">
        <f>"8027592022"</f>
        <v>8027592022</v>
      </c>
      <c r="H5" s="1"/>
    </row>
    <row r="6" spans="1:8" ht="15">
      <c r="A6" s="1" t="s">
        <v>25</v>
      </c>
      <c r="B6" s="1" t="s">
        <v>26</v>
      </c>
      <c r="C6" s="1" t="s">
        <v>27</v>
      </c>
      <c r="D6" s="1" t="s">
        <v>11</v>
      </c>
      <c r="E6" s="1" t="str">
        <f>"05775"</f>
        <v>05775</v>
      </c>
      <c r="F6" s="1" t="s">
        <v>28</v>
      </c>
      <c r="G6" s="1" t="str">
        <f>"8026450803"</f>
        <v>8026450803</v>
      </c>
      <c r="H6" s="1"/>
    </row>
    <row r="7" spans="1:8" ht="15">
      <c r="A7" s="1" t="s">
        <v>29</v>
      </c>
      <c r="B7" s="1" t="s">
        <v>30</v>
      </c>
      <c r="C7" s="1" t="s">
        <v>31</v>
      </c>
      <c r="D7" s="1" t="s">
        <v>11</v>
      </c>
      <c r="E7" s="1" t="str">
        <f>"05155"</f>
        <v>05155</v>
      </c>
      <c r="F7" s="1" t="s">
        <v>32</v>
      </c>
      <c r="G7" s="1" t="str">
        <f>"8028245439"</f>
        <v>8028245439</v>
      </c>
      <c r="H7" s="1"/>
    </row>
    <row r="8" spans="1:8" ht="15">
      <c r="A8" s="1" t="s">
        <v>33</v>
      </c>
      <c r="B8" s="1" t="s">
        <v>34</v>
      </c>
      <c r="C8" s="1" t="s">
        <v>35</v>
      </c>
      <c r="D8" s="1" t="s">
        <v>11</v>
      </c>
      <c r="E8" s="1" t="str">
        <f>"05255"</f>
        <v>05255</v>
      </c>
      <c r="F8" s="1" t="s">
        <v>36</v>
      </c>
      <c r="G8" s="1" t="str">
        <f>"8023622473"</f>
        <v>8023622473</v>
      </c>
      <c r="H8" s="1"/>
    </row>
    <row r="9" spans="1:8" ht="15">
      <c r="A9" s="1" t="s">
        <v>37</v>
      </c>
      <c r="B9" s="1" t="s">
        <v>38</v>
      </c>
      <c r="C9" s="1" t="s">
        <v>39</v>
      </c>
      <c r="D9" s="1" t="s">
        <v>11</v>
      </c>
      <c r="E9" s="1" t="str">
        <f>"05301"</f>
        <v>05301</v>
      </c>
      <c r="F9" s="1" t="s">
        <v>32</v>
      </c>
      <c r="G9" s="1" t="str">
        <f>"8022578698"</f>
        <v>8022578698</v>
      </c>
      <c r="H9" s="1"/>
    </row>
    <row r="10" spans="1:8" ht="15">
      <c r="A10" s="1" t="s">
        <v>40</v>
      </c>
      <c r="B10" s="1" t="s">
        <v>41</v>
      </c>
      <c r="C10" s="1" t="s">
        <v>42</v>
      </c>
      <c r="D10" s="1" t="s">
        <v>11</v>
      </c>
      <c r="E10" s="1" t="str">
        <f>"05363"</f>
        <v>05363</v>
      </c>
      <c r="F10" s="1" t="s">
        <v>32</v>
      </c>
      <c r="G10" s="1" t="str">
        <f>"8024645618"</f>
        <v>8024645618</v>
      </c>
      <c r="H10" s="1"/>
    </row>
    <row r="11" spans="1:8" ht="15">
      <c r="A11" s="1" t="s">
        <v>43</v>
      </c>
      <c r="B11" s="1" t="s">
        <v>44</v>
      </c>
      <c r="C11" s="1" t="s">
        <v>45</v>
      </c>
      <c r="D11" s="1" t="s">
        <v>11</v>
      </c>
      <c r="E11" s="1" t="str">
        <f>"05055"</f>
        <v>05055</v>
      </c>
      <c r="F11" s="1" t="s">
        <v>46</v>
      </c>
      <c r="G11" s="1" t="str">
        <f>"8026492701"</f>
        <v>8026492701</v>
      </c>
      <c r="H11" s="1"/>
    </row>
    <row r="12" spans="1:8" ht="15">
      <c r="A12" s="1" t="s">
        <v>47</v>
      </c>
      <c r="B12" s="1" t="s">
        <v>48</v>
      </c>
      <c r="C12" s="1" t="s">
        <v>49</v>
      </c>
      <c r="D12" s="1" t="s">
        <v>11</v>
      </c>
      <c r="E12" s="1" t="str">
        <f>"05403"</f>
        <v>05403</v>
      </c>
      <c r="F12" s="1" t="s">
        <v>12</v>
      </c>
      <c r="G12" s="1" t="str">
        <f>"8028637800"</f>
        <v>8028637800</v>
      </c>
      <c r="H12" s="1"/>
    </row>
    <row r="13" spans="1:8" ht="15">
      <c r="A13" s="1" t="s">
        <v>51</v>
      </c>
      <c r="B13" s="1" t="s">
        <v>52</v>
      </c>
      <c r="C13" s="1" t="s">
        <v>53</v>
      </c>
      <c r="D13" s="1" t="s">
        <v>11</v>
      </c>
      <c r="E13" s="1" t="str">
        <f>"05091"</f>
        <v>05091</v>
      </c>
      <c r="F13" s="1" t="s">
        <v>46</v>
      </c>
      <c r="G13" s="1" t="str">
        <f>"8024575100"</f>
        <v>8024575100</v>
      </c>
      <c r="H13" s="1"/>
    </row>
    <row r="14" spans="1:8" ht="15">
      <c r="A14" s="1" t="s">
        <v>54</v>
      </c>
      <c r="B14" s="1" t="s">
        <v>55</v>
      </c>
      <c r="C14" s="1" t="s">
        <v>56</v>
      </c>
      <c r="D14" s="1" t="s">
        <v>11</v>
      </c>
      <c r="E14" s="1" t="str">
        <f>"05059"</f>
        <v>05059</v>
      </c>
      <c r="F14" s="1" t="s">
        <v>46</v>
      </c>
      <c r="G14" s="1" t="str">
        <f>"8022954987"</f>
        <v>8022954987</v>
      </c>
      <c r="H14" s="1"/>
    </row>
    <row r="15" spans="1:8" ht="15">
      <c r="A15" s="1" t="s">
        <v>57</v>
      </c>
      <c r="B15" s="1" t="s">
        <v>58</v>
      </c>
      <c r="C15" s="1" t="s">
        <v>59</v>
      </c>
      <c r="D15" s="1" t="s">
        <v>60</v>
      </c>
      <c r="E15" s="1" t="str">
        <f>"01267"</f>
        <v>01267</v>
      </c>
      <c r="F15" s="1"/>
      <c r="G15" s="1" t="str">
        <f>"4134585586"</f>
        <v>4134585586</v>
      </c>
      <c r="H15" s="1"/>
    </row>
    <row r="16" spans="1:8" ht="15">
      <c r="A16" s="1" t="s">
        <v>61</v>
      </c>
      <c r="B16" s="1" t="s">
        <v>62</v>
      </c>
      <c r="C16" s="1" t="s">
        <v>63</v>
      </c>
      <c r="D16" s="1" t="s">
        <v>11</v>
      </c>
      <c r="E16" s="1" t="str">
        <f>"05143"</f>
        <v>05143</v>
      </c>
      <c r="F16" s="1" t="s">
        <v>46</v>
      </c>
      <c r="G16" s="1" t="str">
        <f>"8028754753"</f>
        <v>8028754753</v>
      </c>
      <c r="H16" s="1"/>
    </row>
    <row r="17" spans="1:8" ht="15">
      <c r="A17" s="1" t="s">
        <v>64</v>
      </c>
      <c r="B17" s="1" t="s">
        <v>65</v>
      </c>
      <c r="C17" s="1" t="s">
        <v>36</v>
      </c>
      <c r="D17" s="1" t="s">
        <v>11</v>
      </c>
      <c r="E17" s="1" t="str">
        <f>"05201"</f>
        <v>05201</v>
      </c>
      <c r="F17" s="1" t="s">
        <v>36</v>
      </c>
      <c r="G17" s="1" t="str">
        <f>"8024422248"</f>
        <v>8024422248</v>
      </c>
      <c r="H17" s="1"/>
    </row>
    <row r="18" spans="1:8" ht="15">
      <c r="A18" s="1" t="s">
        <v>66</v>
      </c>
      <c r="B18" s="1" t="s">
        <v>67</v>
      </c>
      <c r="C18" s="1" t="s">
        <v>68</v>
      </c>
      <c r="D18" s="1" t="s">
        <v>11</v>
      </c>
      <c r="E18" s="1" t="str">
        <f>"05032"</f>
        <v>05032</v>
      </c>
      <c r="F18" s="1" t="s">
        <v>46</v>
      </c>
      <c r="G18" s="1" t="str">
        <f>"8022346355"</f>
        <v>8022346355</v>
      </c>
      <c r="H18" s="1"/>
    </row>
    <row r="19" spans="1:8" ht="15">
      <c r="A19" s="1" t="s">
        <v>69</v>
      </c>
      <c r="B19" s="1" t="s">
        <v>70</v>
      </c>
      <c r="C19" s="1" t="s">
        <v>71</v>
      </c>
      <c r="D19" s="1" t="s">
        <v>11</v>
      </c>
      <c r="E19" s="1" t="str">
        <f>"05340"</f>
        <v>05340</v>
      </c>
      <c r="F19" s="1" t="s">
        <v>36</v>
      </c>
      <c r="G19" s="1" t="str">
        <f>"8022972159"</f>
        <v>8022972159</v>
      </c>
      <c r="H19" s="1"/>
    </row>
    <row r="20" spans="1:8" ht="15">
      <c r="A20" s="1" t="s">
        <v>72</v>
      </c>
      <c r="B20" s="1" t="s">
        <v>73</v>
      </c>
      <c r="C20" s="1" t="s">
        <v>74</v>
      </c>
      <c r="D20" s="1" t="s">
        <v>75</v>
      </c>
      <c r="E20" s="1" t="str">
        <f>"03257"</f>
        <v>03257</v>
      </c>
      <c r="F20" s="1"/>
      <c r="G20" s="1" t="str">
        <f>"6035264122"</f>
        <v>6035264122</v>
      </c>
      <c r="H20" s="1"/>
    </row>
    <row r="21" spans="1:8" ht="15">
      <c r="A21" s="1" t="s">
        <v>76</v>
      </c>
      <c r="B21" s="1" t="s">
        <v>77</v>
      </c>
      <c r="C21" s="1" t="s">
        <v>36</v>
      </c>
      <c r="D21" s="1" t="s">
        <v>11</v>
      </c>
      <c r="E21" s="1" t="str">
        <f>"05201"</f>
        <v>05201</v>
      </c>
      <c r="F21" s="1" t="s">
        <v>36</v>
      </c>
      <c r="G21" s="1" t="str">
        <f>"8024453040"</f>
        <v>8024453040</v>
      </c>
      <c r="H21" s="1"/>
    </row>
    <row r="22" spans="1:8" ht="15">
      <c r="A22" s="1" t="s">
        <v>78</v>
      </c>
      <c r="B22" s="1" t="s">
        <v>79</v>
      </c>
      <c r="C22" s="1" t="s">
        <v>80</v>
      </c>
      <c r="D22" s="1" t="s">
        <v>11</v>
      </c>
      <c r="E22" s="1" t="str">
        <f>"05255"</f>
        <v>05255</v>
      </c>
      <c r="F22" s="1" t="s">
        <v>36</v>
      </c>
      <c r="G22" s="1" t="str">
        <f>"8023622623"</f>
        <v>8023622623</v>
      </c>
      <c r="H22" s="1"/>
    </row>
    <row r="23" spans="1:8" ht="15">
      <c r="A23" s="1" t="s">
        <v>81</v>
      </c>
      <c r="B23" s="1" t="s">
        <v>82</v>
      </c>
      <c r="C23" s="1" t="s">
        <v>83</v>
      </c>
      <c r="D23" s="1" t="s">
        <v>11</v>
      </c>
      <c r="E23" s="1" t="str">
        <f>"05701"</f>
        <v>05701</v>
      </c>
      <c r="F23" s="1" t="s">
        <v>28</v>
      </c>
      <c r="G23" s="1" t="str">
        <f>"8027751436"</f>
        <v>8027751436</v>
      </c>
      <c r="H23" s="1"/>
    </row>
    <row r="24" spans="1:8" ht="15">
      <c r="A24" s="1" t="s">
        <v>84</v>
      </c>
      <c r="B24" s="1" t="s">
        <v>85</v>
      </c>
      <c r="C24" s="1" t="s">
        <v>86</v>
      </c>
      <c r="D24" s="1" t="s">
        <v>11</v>
      </c>
      <c r="E24" s="1" t="str">
        <f>"05161"</f>
        <v>05161</v>
      </c>
      <c r="F24" s="1" t="s">
        <v>46</v>
      </c>
      <c r="G24" s="1" t="str">
        <f>"8028245198"</f>
        <v>8028245198</v>
      </c>
      <c r="H24" s="1"/>
    </row>
    <row r="25" spans="1:8" ht="15">
      <c r="A25" s="1" t="s">
        <v>87</v>
      </c>
      <c r="B25" s="1" t="s">
        <v>88</v>
      </c>
      <c r="C25" s="1" t="s">
        <v>89</v>
      </c>
      <c r="D25" s="1" t="s">
        <v>11</v>
      </c>
      <c r="E25" s="1" t="str">
        <f>"05346"</f>
        <v>05346</v>
      </c>
      <c r="F25" s="1" t="s">
        <v>32</v>
      </c>
      <c r="G25" s="1" t="str">
        <f>"8023874253"</f>
        <v>8023874253</v>
      </c>
      <c r="H25" s="1"/>
    </row>
    <row r="26" spans="1:8" ht="15">
      <c r="A26" s="1" t="s">
        <v>90</v>
      </c>
      <c r="B26" s="1" t="s">
        <v>91</v>
      </c>
      <c r="C26" s="1" t="s">
        <v>92</v>
      </c>
      <c r="D26" s="1" t="s">
        <v>11</v>
      </c>
      <c r="E26" s="1" t="str">
        <f>"05301"</f>
        <v>05301</v>
      </c>
      <c r="F26" s="1" t="s">
        <v>32</v>
      </c>
      <c r="G26" s="1" t="str">
        <f>"8022570939"</f>
        <v>8022570939</v>
      </c>
      <c r="H26" s="1"/>
    </row>
    <row r="27" spans="1:8" ht="15">
      <c r="A27" s="1" t="s">
        <v>93</v>
      </c>
      <c r="B27" s="1" t="s">
        <v>94</v>
      </c>
      <c r="C27" s="1" t="s">
        <v>95</v>
      </c>
      <c r="D27" s="1" t="s">
        <v>11</v>
      </c>
      <c r="E27" s="1" t="str">
        <f>"05402"</f>
        <v>05402</v>
      </c>
      <c r="F27" s="1" t="s">
        <v>12</v>
      </c>
      <c r="G27" s="1" t="str">
        <f>"8025220526"</f>
        <v>8025220526</v>
      </c>
      <c r="H27" s="1"/>
    </row>
    <row r="28" spans="1:8" ht="15">
      <c r="A28" s="1" t="s">
        <v>96</v>
      </c>
      <c r="B28" s="1" t="s">
        <v>97</v>
      </c>
      <c r="C28" s="1" t="s">
        <v>98</v>
      </c>
      <c r="D28" s="1" t="s">
        <v>11</v>
      </c>
      <c r="E28" s="1" t="str">
        <f>"05250"</f>
        <v>05250</v>
      </c>
      <c r="F28" s="1" t="s">
        <v>36</v>
      </c>
      <c r="G28" s="1" t="str">
        <f>"8023756136"</f>
        <v>8023756136</v>
      </c>
      <c r="H28" s="1"/>
    </row>
    <row r="29" spans="1:8" ht="15">
      <c r="A29" s="1" t="s">
        <v>99</v>
      </c>
      <c r="B29" s="1" t="s">
        <v>100</v>
      </c>
      <c r="C29" s="1" t="s">
        <v>101</v>
      </c>
      <c r="D29" s="1" t="s">
        <v>102</v>
      </c>
      <c r="E29" s="1" t="str">
        <f>"13326"</f>
        <v>13326</v>
      </c>
      <c r="F29" s="1" t="s">
        <v>103</v>
      </c>
      <c r="G29" s="1" t="str">
        <f>"6075475010"</f>
        <v>6075475010</v>
      </c>
      <c r="H29" s="1"/>
    </row>
    <row r="30" spans="1:8" ht="15">
      <c r="A30" s="1" t="s">
        <v>104</v>
      </c>
      <c r="B30" s="1" t="s">
        <v>105</v>
      </c>
      <c r="C30" s="1" t="s">
        <v>106</v>
      </c>
      <c r="D30" s="1" t="s">
        <v>60</v>
      </c>
      <c r="E30" s="1" t="str">
        <f>"02718"</f>
        <v>02718</v>
      </c>
      <c r="F30" s="1"/>
      <c r="G30" s="1" t="str">
        <f>"5085253137"</f>
        <v>5085253137</v>
      </c>
      <c r="H30" s="1"/>
    </row>
    <row r="31" spans="1:8" ht="15">
      <c r="A31" s="1" t="s">
        <v>107</v>
      </c>
      <c r="B31" s="1" t="s">
        <v>108</v>
      </c>
      <c r="C31" s="1" t="s">
        <v>109</v>
      </c>
      <c r="D31" s="1" t="s">
        <v>11</v>
      </c>
      <c r="E31" s="1" t="str">
        <f>"05071"</f>
        <v>05071</v>
      </c>
      <c r="F31" s="1" t="s">
        <v>46</v>
      </c>
      <c r="G31" s="1" t="str">
        <f>"8024573353"</f>
        <v>8024573353</v>
      </c>
      <c r="H31" s="1"/>
    </row>
    <row r="32" spans="1:8" ht="15">
      <c r="A32" s="1" t="s">
        <v>110</v>
      </c>
      <c r="B32" s="1" t="s">
        <v>111</v>
      </c>
      <c r="C32" s="1" t="s">
        <v>71</v>
      </c>
      <c r="D32" s="1" t="s">
        <v>11</v>
      </c>
      <c r="E32" s="1" t="str">
        <f>"05340-0450"</f>
        <v>05340-0450</v>
      </c>
      <c r="F32" s="1" t="s">
        <v>36</v>
      </c>
      <c r="G32" s="1" t="str">
        <f>"8022971107"</f>
        <v>8022971107</v>
      </c>
      <c r="H32" s="1"/>
    </row>
    <row r="33" spans="1:8" ht="15">
      <c r="A33" s="1" t="s">
        <v>112</v>
      </c>
      <c r="B33" s="1" t="s">
        <v>113</v>
      </c>
      <c r="C33" s="1" t="s">
        <v>114</v>
      </c>
      <c r="D33" s="1" t="s">
        <v>11</v>
      </c>
      <c r="E33" s="1" t="str">
        <f>"05674"</f>
        <v>05674</v>
      </c>
      <c r="F33" s="1" t="s">
        <v>16</v>
      </c>
      <c r="G33" s="1" t="str">
        <f>"8024963012"</f>
        <v>8024963012</v>
      </c>
      <c r="H33" s="1"/>
    </row>
    <row r="34" spans="1:8" ht="15">
      <c r="A34" s="1" t="s">
        <v>115</v>
      </c>
      <c r="B34" s="1" t="s">
        <v>116</v>
      </c>
      <c r="C34" s="1" t="s">
        <v>117</v>
      </c>
      <c r="D34" s="1" t="s">
        <v>11</v>
      </c>
      <c r="E34" s="1" t="str">
        <f>"05362"</f>
        <v>05362</v>
      </c>
      <c r="F34" s="1" t="s">
        <v>32</v>
      </c>
      <c r="G34" s="1" t="str">
        <f>"8023486387"</f>
        <v>8023486387</v>
      </c>
      <c r="H34" s="1"/>
    </row>
    <row r="35" spans="1:8" ht="15">
      <c r="A35" s="1" t="s">
        <v>118</v>
      </c>
      <c r="B35" s="1" t="s">
        <v>119</v>
      </c>
      <c r="C35" s="1" t="s">
        <v>120</v>
      </c>
      <c r="D35" s="1" t="s">
        <v>102</v>
      </c>
      <c r="E35" s="1" t="str">
        <f>"12832"</f>
        <v>12832</v>
      </c>
      <c r="F35" s="1" t="s">
        <v>16</v>
      </c>
      <c r="G35" s="1" t="str">
        <f>"8023998200"</f>
        <v>8023998200</v>
      </c>
      <c r="H35" s="1"/>
    </row>
    <row r="36" spans="1:8" ht="15">
      <c r="A36" s="1" t="s">
        <v>121</v>
      </c>
      <c r="B36" s="1" t="s">
        <v>122</v>
      </c>
      <c r="C36" s="1" t="s">
        <v>123</v>
      </c>
      <c r="D36" s="1" t="s">
        <v>11</v>
      </c>
      <c r="E36" s="1" t="str">
        <f>"05857"</f>
        <v>05857</v>
      </c>
      <c r="F36" s="1" t="s">
        <v>124</v>
      </c>
      <c r="G36" s="1" t="str">
        <f>"8023348103"</f>
        <v>8023348103</v>
      </c>
      <c r="H36" s="1"/>
    </row>
    <row r="37" spans="1:8" ht="15">
      <c r="A37" s="1" t="s">
        <v>125</v>
      </c>
      <c r="B37" s="1" t="s">
        <v>126</v>
      </c>
      <c r="C37" s="1" t="s">
        <v>127</v>
      </c>
      <c r="D37" s="1" t="s">
        <v>128</v>
      </c>
      <c r="E37" s="1" t="str">
        <f>"19610"</f>
        <v>19610</v>
      </c>
      <c r="F37" s="1" t="s">
        <v>129</v>
      </c>
      <c r="G37" s="1" t="str">
        <f>"5184644002"</f>
        <v>5184644002</v>
      </c>
      <c r="H37" s="1"/>
    </row>
    <row r="38" spans="1:8" ht="15">
      <c r="A38" s="1" t="s">
        <v>130</v>
      </c>
      <c r="B38" s="1" t="s">
        <v>131</v>
      </c>
      <c r="C38" s="1" t="s">
        <v>132</v>
      </c>
      <c r="D38" s="1" t="s">
        <v>11</v>
      </c>
      <c r="E38" s="1" t="str">
        <f>"05150"</f>
        <v>05150</v>
      </c>
      <c r="F38" s="1" t="s">
        <v>46</v>
      </c>
      <c r="G38" s="1" t="str">
        <f>"8025586642"</f>
        <v>8025586642</v>
      </c>
      <c r="H38" s="1"/>
    </row>
    <row r="39" spans="1:8" ht="15">
      <c r="A39" s="1" t="s">
        <v>133</v>
      </c>
      <c r="B39" s="1" t="s">
        <v>134</v>
      </c>
      <c r="C39" s="1" t="s">
        <v>135</v>
      </c>
      <c r="D39" s="1" t="s">
        <v>11</v>
      </c>
      <c r="E39" s="1" t="str">
        <f>"05060"</f>
        <v>05060</v>
      </c>
      <c r="F39" s="1" t="s">
        <v>136</v>
      </c>
      <c r="G39" s="1" t="str">
        <f>"8006759873"</f>
        <v>8006759873</v>
      </c>
      <c r="H39" s="1"/>
    </row>
    <row r="40" spans="1:8" ht="15">
      <c r="A40" s="1" t="s">
        <v>137</v>
      </c>
      <c r="B40" s="1" t="s">
        <v>138</v>
      </c>
      <c r="C40" s="1" t="s">
        <v>139</v>
      </c>
      <c r="D40" s="1" t="s">
        <v>140</v>
      </c>
      <c r="E40" s="1" t="str">
        <f>"44114"</f>
        <v>44114</v>
      </c>
      <c r="F40" s="1"/>
      <c r="G40" s="1" t="str">
        <f>"2167069250"</f>
        <v>2167069250</v>
      </c>
      <c r="H40" s="1"/>
    </row>
    <row r="41" spans="1:8" ht="15">
      <c r="A41" s="1" t="s">
        <v>141</v>
      </c>
      <c r="B41" s="1" t="s">
        <v>142</v>
      </c>
      <c r="C41" s="1" t="s">
        <v>50</v>
      </c>
      <c r="D41" s="1" t="s">
        <v>11</v>
      </c>
      <c r="E41" s="1" t="str">
        <f>"05452"</f>
        <v>05452</v>
      </c>
      <c r="F41" s="1" t="s">
        <v>12</v>
      </c>
      <c r="G41" s="1" t="str">
        <f>"8028796732"</f>
        <v>8028796732</v>
      </c>
      <c r="H41" s="1"/>
    </row>
    <row r="42" spans="1:8" ht="15">
      <c r="A42" s="1" t="s">
        <v>143</v>
      </c>
      <c r="B42" s="1" t="s">
        <v>144</v>
      </c>
      <c r="C42" s="1" t="s">
        <v>145</v>
      </c>
      <c r="D42" s="1" t="s">
        <v>11</v>
      </c>
      <c r="E42" s="1" t="str">
        <f>"05661"</f>
        <v>05661</v>
      </c>
      <c r="F42" s="1" t="s">
        <v>146</v>
      </c>
      <c r="G42" s="1" t="str">
        <f>"8028887375"</f>
        <v>8028887375</v>
      </c>
      <c r="H42" s="1"/>
    </row>
    <row r="43" spans="1:8" ht="15">
      <c r="A43" s="1" t="s">
        <v>147</v>
      </c>
      <c r="B43" s="1" t="s">
        <v>148</v>
      </c>
      <c r="C43" s="1" t="s">
        <v>149</v>
      </c>
      <c r="D43" s="1" t="s">
        <v>11</v>
      </c>
      <c r="E43" s="1" t="str">
        <f>"05733"</f>
        <v>05733</v>
      </c>
      <c r="F43" s="1" t="s">
        <v>28</v>
      </c>
      <c r="G43" s="1"/>
      <c r="H43" s="1"/>
    </row>
    <row r="44" spans="1:8" ht="15">
      <c r="A44" s="1" t="s">
        <v>150</v>
      </c>
      <c r="B44" s="1" t="s">
        <v>151</v>
      </c>
      <c r="C44" s="1" t="s">
        <v>28</v>
      </c>
      <c r="D44" s="1" t="s">
        <v>11</v>
      </c>
      <c r="E44" s="1" t="str">
        <f>"05701"</f>
        <v>05701</v>
      </c>
      <c r="F44" s="1" t="s">
        <v>28</v>
      </c>
      <c r="G44" s="1" t="str">
        <f>"8023454143"</f>
        <v>8023454143</v>
      </c>
      <c r="H44" s="1"/>
    </row>
    <row r="45" spans="1:8" ht="15">
      <c r="A45" s="1" t="s">
        <v>152</v>
      </c>
      <c r="B45" s="1" t="s">
        <v>153</v>
      </c>
      <c r="C45" s="1" t="s">
        <v>154</v>
      </c>
      <c r="D45" s="1" t="s">
        <v>60</v>
      </c>
      <c r="E45" s="1" t="str">
        <f>"01086"</f>
        <v>01086</v>
      </c>
      <c r="F45" s="1"/>
      <c r="G45" s="1" t="str">
        <f>"4137338829"</f>
        <v>4137338829</v>
      </c>
      <c r="H45" s="1"/>
    </row>
    <row r="46" spans="1:8" ht="15">
      <c r="A46" s="1" t="s">
        <v>155</v>
      </c>
      <c r="B46" s="1" t="s">
        <v>156</v>
      </c>
      <c r="C46" s="1" t="s">
        <v>157</v>
      </c>
      <c r="D46" s="1" t="s">
        <v>11</v>
      </c>
      <c r="E46" s="1" t="str">
        <f>"05468"</f>
        <v>05468</v>
      </c>
      <c r="F46" s="1" t="s">
        <v>12</v>
      </c>
      <c r="G46" s="1" t="str">
        <f>"8028931241"</f>
        <v>8028931241</v>
      </c>
      <c r="H46" s="1"/>
    </row>
    <row r="47" spans="1:8" ht="15">
      <c r="A47" s="1" t="s">
        <v>158</v>
      </c>
      <c r="B47" s="1" t="s">
        <v>159</v>
      </c>
      <c r="C47" s="1" t="s">
        <v>95</v>
      </c>
      <c r="D47" s="1" t="s">
        <v>11</v>
      </c>
      <c r="E47" s="1" t="str">
        <f>"05408"</f>
        <v>05408</v>
      </c>
      <c r="F47" s="1" t="s">
        <v>12</v>
      </c>
      <c r="G47" s="1" t="str">
        <f>"8026583590"</f>
        <v>8026583590</v>
      </c>
      <c r="H47" s="1"/>
    </row>
    <row r="48" spans="1:8" ht="15">
      <c r="A48" s="1" t="s">
        <v>160</v>
      </c>
      <c r="B48" s="1" t="s">
        <v>161</v>
      </c>
      <c r="C48" s="1" t="s">
        <v>35</v>
      </c>
      <c r="D48" s="1" t="s">
        <v>11</v>
      </c>
      <c r="E48" s="1" t="str">
        <f>"05255"</f>
        <v>05255</v>
      </c>
      <c r="F48" s="1" t="s">
        <v>36</v>
      </c>
      <c r="G48" s="1" t="str">
        <f>"8023625818"</f>
        <v>8023625818</v>
      </c>
      <c r="H48" s="1"/>
    </row>
    <row r="49" spans="1:8" ht="15">
      <c r="A49" s="1" t="s">
        <v>162</v>
      </c>
      <c r="B49" s="1" t="s">
        <v>163</v>
      </c>
      <c r="C49" s="1" t="s">
        <v>35</v>
      </c>
      <c r="D49" s="1" t="s">
        <v>11</v>
      </c>
      <c r="E49" s="1" t="str">
        <f>"05255"</f>
        <v>05255</v>
      </c>
      <c r="F49" s="1" t="s">
        <v>36</v>
      </c>
      <c r="G49" s="1" t="str">
        <f>"8023623365"</f>
        <v>8023623365</v>
      </c>
      <c r="H49" s="1"/>
    </row>
    <row r="50" spans="1:8" ht="15">
      <c r="A50" s="1" t="s">
        <v>164</v>
      </c>
      <c r="B50" s="1" t="s">
        <v>165</v>
      </c>
      <c r="C50" s="1" t="s">
        <v>28</v>
      </c>
      <c r="D50" s="1" t="s">
        <v>11</v>
      </c>
      <c r="E50" s="1" t="str">
        <f>"05701"</f>
        <v>05701</v>
      </c>
      <c r="F50" s="1" t="s">
        <v>28</v>
      </c>
      <c r="G50" s="1" t="str">
        <f>"8027755686"</f>
        <v>8027755686</v>
      </c>
      <c r="H50" s="1"/>
    </row>
    <row r="51" spans="1:8" ht="15">
      <c r="A51" s="1" t="s">
        <v>166</v>
      </c>
      <c r="B51" s="1" t="s">
        <v>167</v>
      </c>
      <c r="C51" s="1" t="s">
        <v>168</v>
      </c>
      <c r="D51" s="1" t="s">
        <v>102</v>
      </c>
      <c r="E51" s="1" t="str">
        <f>"13164"</f>
        <v>13164</v>
      </c>
      <c r="F51" s="1" t="s">
        <v>169</v>
      </c>
      <c r="G51" s="1" t="str">
        <f>"3154686000"</f>
        <v>3154686000</v>
      </c>
      <c r="H51" s="1"/>
    </row>
    <row r="52" spans="1:8" ht="15">
      <c r="A52" s="1" t="s">
        <v>170</v>
      </c>
      <c r="B52" s="1" t="s">
        <v>171</v>
      </c>
      <c r="C52" s="1" t="s">
        <v>172</v>
      </c>
      <c r="D52" s="1" t="s">
        <v>11</v>
      </c>
      <c r="E52" s="1" t="str">
        <f>"05156"</f>
        <v>05156</v>
      </c>
      <c r="F52" s="1" t="s">
        <v>46</v>
      </c>
      <c r="G52" s="1" t="str">
        <f>"8027341106"</f>
        <v>8027341106</v>
      </c>
      <c r="H52" s="1" t="str">
        <f>"8028854622"</f>
        <v>8028854622</v>
      </c>
    </row>
    <row r="53" spans="1:8" ht="15">
      <c r="A53" s="1" t="s">
        <v>173</v>
      </c>
      <c r="B53" s="1" t="s">
        <v>174</v>
      </c>
      <c r="C53" s="1" t="s">
        <v>175</v>
      </c>
      <c r="D53" s="1" t="s">
        <v>11</v>
      </c>
      <c r="E53" s="1" t="str">
        <f>"05146"</f>
        <v>05146</v>
      </c>
      <c r="F53" s="1" t="s">
        <v>32</v>
      </c>
      <c r="G53" s="1" t="str">
        <f>"8024634212"</f>
        <v>8024634212</v>
      </c>
      <c r="H53" s="1"/>
    </row>
    <row r="54" spans="1:8" ht="15">
      <c r="A54" s="1" t="s">
        <v>176</v>
      </c>
      <c r="B54" s="1" t="s">
        <v>177</v>
      </c>
      <c r="C54" s="1" t="s">
        <v>178</v>
      </c>
      <c r="D54" s="1" t="s">
        <v>11</v>
      </c>
      <c r="E54" s="1" t="str">
        <f>"05407"</f>
        <v>05407</v>
      </c>
      <c r="F54" s="1" t="s">
        <v>12</v>
      </c>
      <c r="G54" s="1" t="str">
        <f>"8026524063"</f>
        <v>8026524063</v>
      </c>
      <c r="H54" s="1"/>
    </row>
    <row r="55" spans="1:8" ht="15">
      <c r="A55" s="1" t="s">
        <v>179</v>
      </c>
      <c r="B55" s="1" t="s">
        <v>180</v>
      </c>
      <c r="C55" s="1" t="s">
        <v>27</v>
      </c>
      <c r="D55" s="1" t="s">
        <v>11</v>
      </c>
      <c r="E55" s="1" t="str">
        <f>"05775"</f>
        <v>05775</v>
      </c>
      <c r="F55" s="1" t="s">
        <v>28</v>
      </c>
      <c r="G55" s="1" t="str">
        <f>"8026883598"</f>
        <v>8026883598</v>
      </c>
      <c r="H55" s="1"/>
    </row>
    <row r="56" spans="1:8" ht="15">
      <c r="A56" s="1" t="s">
        <v>181</v>
      </c>
      <c r="B56" s="1" t="s">
        <v>182</v>
      </c>
      <c r="C56" s="1" t="s">
        <v>183</v>
      </c>
      <c r="D56" s="1" t="s">
        <v>11</v>
      </c>
      <c r="E56" s="1" t="str">
        <f>"05352"</f>
        <v>05352</v>
      </c>
      <c r="F56" s="1" t="s">
        <v>36</v>
      </c>
      <c r="G56" s="1" t="str">
        <f>"8026941782"</f>
        <v>8026941782</v>
      </c>
      <c r="H56" s="1"/>
    </row>
    <row r="57" spans="1:8" ht="15">
      <c r="A57" s="1" t="s">
        <v>184</v>
      </c>
      <c r="B57" s="1" t="s">
        <v>185</v>
      </c>
      <c r="C57" s="1" t="s">
        <v>186</v>
      </c>
      <c r="D57" s="1" t="s">
        <v>11</v>
      </c>
      <c r="E57" s="1" t="str">
        <f>"05851"</f>
        <v>05851</v>
      </c>
      <c r="F57" s="1" t="s">
        <v>187</v>
      </c>
      <c r="G57" s="1" t="str">
        <f>"8026263351"</f>
        <v>8026263351</v>
      </c>
      <c r="H57" s="1"/>
    </row>
    <row r="58" spans="1:8" ht="15">
      <c r="A58" s="1" t="s">
        <v>188</v>
      </c>
      <c r="B58" s="1" t="s">
        <v>189</v>
      </c>
      <c r="C58" s="1" t="s">
        <v>19</v>
      </c>
      <c r="D58" s="1" t="s">
        <v>11</v>
      </c>
      <c r="E58" s="1" t="str">
        <f>"05452"</f>
        <v>05452</v>
      </c>
      <c r="F58" s="1" t="s">
        <v>12</v>
      </c>
      <c r="G58" s="1" t="str">
        <f>"8028787421"</f>
        <v>8028787421</v>
      </c>
      <c r="H58" s="1"/>
    </row>
    <row r="59" spans="1:8" ht="15">
      <c r="A59" s="1" t="s">
        <v>190</v>
      </c>
      <c r="B59" s="1" t="s">
        <v>191</v>
      </c>
      <c r="C59" s="1" t="s">
        <v>192</v>
      </c>
      <c r="D59" s="1" t="s">
        <v>102</v>
      </c>
      <c r="E59" s="1" t="str">
        <f>"12110"</f>
        <v>12110</v>
      </c>
      <c r="F59" s="1" t="s">
        <v>193</v>
      </c>
      <c r="G59" s="1" t="str">
        <f>"8006376742"</f>
        <v>8006376742</v>
      </c>
      <c r="H59" s="1"/>
    </row>
    <row r="60" spans="1:8" ht="15">
      <c r="A60" s="1" t="s">
        <v>194</v>
      </c>
      <c r="B60" s="1" t="s">
        <v>144</v>
      </c>
      <c r="C60" s="1" t="s">
        <v>195</v>
      </c>
      <c r="D60" s="1" t="s">
        <v>11</v>
      </c>
      <c r="E60" s="1" t="str">
        <f>"05740"</f>
        <v>05740</v>
      </c>
      <c r="F60" s="1" t="s">
        <v>196</v>
      </c>
      <c r="G60" s="1" t="str">
        <f>"8023880045"</f>
        <v>8023880045</v>
      </c>
      <c r="H60" s="1"/>
    </row>
    <row r="61" spans="1:8" ht="15">
      <c r="A61" s="1" t="s">
        <v>197</v>
      </c>
      <c r="B61" s="1" t="s">
        <v>198</v>
      </c>
      <c r="C61" s="1" t="s">
        <v>28</v>
      </c>
      <c r="D61" s="1" t="s">
        <v>11</v>
      </c>
      <c r="E61" s="1" t="str">
        <f>"05701"</f>
        <v>05701</v>
      </c>
      <c r="F61" s="1" t="s">
        <v>28</v>
      </c>
      <c r="G61" s="1" t="str">
        <f>"8027752626"</f>
        <v>8027752626</v>
      </c>
      <c r="H61" s="1"/>
    </row>
    <row r="62" spans="1:8" ht="15">
      <c r="A62" s="1" t="s">
        <v>199</v>
      </c>
      <c r="B62" s="1" t="s">
        <v>200</v>
      </c>
      <c r="C62" s="1" t="s">
        <v>201</v>
      </c>
      <c r="D62" s="1" t="s">
        <v>11</v>
      </c>
      <c r="E62" s="1" t="str">
        <f>"05486"</f>
        <v>05486</v>
      </c>
      <c r="F62" s="1" t="s">
        <v>202</v>
      </c>
      <c r="G62" s="1" t="str">
        <f>"8023724900"</f>
        <v>8023724900</v>
      </c>
      <c r="H62" s="1"/>
    </row>
    <row r="63" spans="1:8" ht="15">
      <c r="A63" s="1" t="s">
        <v>203</v>
      </c>
      <c r="B63" s="1" t="s">
        <v>204</v>
      </c>
      <c r="C63" s="1" t="s">
        <v>205</v>
      </c>
      <c r="D63" s="1" t="s">
        <v>11</v>
      </c>
      <c r="E63" s="1" t="str">
        <f>"05819"</f>
        <v>05819</v>
      </c>
      <c r="F63" s="1" t="s">
        <v>187</v>
      </c>
      <c r="G63" s="1" t="str">
        <f>"8027486286"</f>
        <v>8027486286</v>
      </c>
      <c r="H63" s="1"/>
    </row>
    <row r="64" spans="1:8" ht="15">
      <c r="A64" s="1" t="s">
        <v>206</v>
      </c>
      <c r="B64" s="1" t="s">
        <v>207</v>
      </c>
      <c r="C64" s="1" t="s">
        <v>208</v>
      </c>
      <c r="D64" s="1" t="s">
        <v>11</v>
      </c>
      <c r="E64" s="1" t="str">
        <f>"05759"</f>
        <v>05759</v>
      </c>
      <c r="F64" s="1" t="s">
        <v>28</v>
      </c>
      <c r="G64" s="1" t="str">
        <f>"8024462243"</f>
        <v>8024462243</v>
      </c>
      <c r="H64" s="1"/>
    </row>
    <row r="65" spans="1:8" ht="15">
      <c r="A65" s="1" t="s">
        <v>209</v>
      </c>
      <c r="B65" s="1" t="s">
        <v>210</v>
      </c>
      <c r="C65" s="1" t="s">
        <v>211</v>
      </c>
      <c r="D65" s="1" t="s">
        <v>11</v>
      </c>
      <c r="E65" s="1" t="str">
        <f>"05257"</f>
        <v>05257</v>
      </c>
      <c r="F65" s="1" t="s">
        <v>36</v>
      </c>
      <c r="G65" s="1" t="str">
        <f>"8024422020"</f>
        <v>8024422020</v>
      </c>
      <c r="H65" s="1"/>
    </row>
    <row r="66" spans="1:8" ht="15">
      <c r="A66" s="1" t="s">
        <v>212</v>
      </c>
      <c r="B66" s="1" t="s">
        <v>213</v>
      </c>
      <c r="C66" s="1" t="s">
        <v>196</v>
      </c>
      <c r="D66" s="1" t="s">
        <v>11</v>
      </c>
      <c r="E66" s="1" t="str">
        <f>"05491"</f>
        <v>05491</v>
      </c>
      <c r="F66" s="1" t="s">
        <v>196</v>
      </c>
      <c r="G66" s="1" t="str">
        <f>"8027592225"</f>
        <v>8027592225</v>
      </c>
      <c r="H66" s="1"/>
    </row>
    <row r="67" spans="1:8" ht="15">
      <c r="A67" s="1" t="s">
        <v>214</v>
      </c>
      <c r="B67" s="1" t="s">
        <v>215</v>
      </c>
      <c r="C67" s="1" t="s">
        <v>216</v>
      </c>
      <c r="D67" s="1" t="s">
        <v>11</v>
      </c>
      <c r="E67" s="1" t="str">
        <f>"05446"</f>
        <v>05446</v>
      </c>
      <c r="F67" s="1" t="s">
        <v>12</v>
      </c>
      <c r="G67" s="1" t="str">
        <f>"8023436905"</f>
        <v>8023436905</v>
      </c>
      <c r="H67" s="1"/>
    </row>
    <row r="68" spans="1:8" ht="15">
      <c r="A68" s="1" t="s">
        <v>217</v>
      </c>
      <c r="B68" s="1" t="s">
        <v>218</v>
      </c>
      <c r="C68" s="1" t="s">
        <v>19</v>
      </c>
      <c r="D68" s="1" t="s">
        <v>11</v>
      </c>
      <c r="E68" s="1" t="str">
        <f>"05452"</f>
        <v>05452</v>
      </c>
      <c r="F68" s="1" t="s">
        <v>12</v>
      </c>
      <c r="G68" s="1" t="str">
        <f>"8028798970"</f>
        <v>8028798970</v>
      </c>
      <c r="H68" s="1"/>
    </row>
    <row r="69" spans="1:8" ht="15">
      <c r="A69" s="1" t="s">
        <v>219</v>
      </c>
      <c r="B69" s="1" t="s">
        <v>220</v>
      </c>
      <c r="C69" s="1" t="s">
        <v>95</v>
      </c>
      <c r="D69" s="1" t="s">
        <v>11</v>
      </c>
      <c r="E69" s="1" t="str">
        <f>"05401"</f>
        <v>05401</v>
      </c>
      <c r="F69" s="1" t="s">
        <v>12</v>
      </c>
      <c r="G69" s="1" t="str">
        <f>"8026586166"</f>
        <v>8026586166</v>
      </c>
      <c r="H69" s="1"/>
    </row>
    <row r="70" spans="1:8" ht="15">
      <c r="A70" s="1" t="s">
        <v>221</v>
      </c>
      <c r="B70" s="1" t="s">
        <v>222</v>
      </c>
      <c r="C70" s="1" t="s">
        <v>183</v>
      </c>
      <c r="D70" s="1" t="s">
        <v>11</v>
      </c>
      <c r="E70" s="1" t="str">
        <f>"05352"</f>
        <v>05352</v>
      </c>
      <c r="F70" s="1" t="s">
        <v>36</v>
      </c>
      <c r="G70" s="1" t="str">
        <f>"8026941626"</f>
        <v>8026941626</v>
      </c>
      <c r="H70" s="1"/>
    </row>
    <row r="71" spans="1:8" ht="15">
      <c r="A71" s="1" t="s">
        <v>223</v>
      </c>
      <c r="B71" s="1" t="s">
        <v>224</v>
      </c>
      <c r="C71" s="1" t="s">
        <v>28</v>
      </c>
      <c r="D71" s="1" t="s">
        <v>11</v>
      </c>
      <c r="E71" s="1" t="str">
        <f>"05701"</f>
        <v>05701</v>
      </c>
      <c r="F71" s="1" t="s">
        <v>28</v>
      </c>
      <c r="G71" s="1" t="str">
        <f>"8027732422"</f>
        <v>8027732422</v>
      </c>
      <c r="H71" s="1"/>
    </row>
    <row r="72" spans="1:8" ht="15">
      <c r="A72" s="1" t="s">
        <v>225</v>
      </c>
      <c r="B72" s="1" t="s">
        <v>226</v>
      </c>
      <c r="C72" s="1" t="s">
        <v>227</v>
      </c>
      <c r="D72" s="1" t="s">
        <v>11</v>
      </c>
      <c r="E72" s="1" t="str">
        <f>"05341"</f>
        <v>05341</v>
      </c>
      <c r="F72" s="1" t="s">
        <v>32</v>
      </c>
      <c r="G72" s="1" t="str">
        <f>"8023486651"</f>
        <v>8023486651</v>
      </c>
      <c r="H72" s="1"/>
    </row>
    <row r="73" spans="1:8" ht="15">
      <c r="A73" s="1" t="s">
        <v>228</v>
      </c>
      <c r="B73" s="1" t="s">
        <v>229</v>
      </c>
      <c r="C73" s="1" t="s">
        <v>35</v>
      </c>
      <c r="D73" s="1" t="s">
        <v>11</v>
      </c>
      <c r="E73" s="1" t="str">
        <f>"05255"</f>
        <v>05255</v>
      </c>
      <c r="F73" s="1" t="s">
        <v>36</v>
      </c>
      <c r="G73" s="1" t="str">
        <f>"8023627172"</f>
        <v>8023627172</v>
      </c>
      <c r="H73" s="1"/>
    </row>
    <row r="74" spans="1:8" ht="15">
      <c r="A74" s="1" t="s">
        <v>230</v>
      </c>
      <c r="B74" s="1" t="s">
        <v>231</v>
      </c>
      <c r="C74" s="1" t="s">
        <v>232</v>
      </c>
      <c r="D74" s="1" t="s">
        <v>75</v>
      </c>
      <c r="E74" s="1" t="str">
        <f>"03446"</f>
        <v>03446</v>
      </c>
      <c r="F74" s="1"/>
      <c r="G74" s="1" t="str">
        <f>"6033553579"</f>
        <v>6033553579</v>
      </c>
      <c r="H74" s="1"/>
    </row>
    <row r="75" spans="1:8" ht="15">
      <c r="A75" s="1" t="s">
        <v>233</v>
      </c>
      <c r="B75" s="1" t="s">
        <v>234</v>
      </c>
      <c r="C75" s="1" t="s">
        <v>235</v>
      </c>
      <c r="D75" s="1" t="s">
        <v>11</v>
      </c>
      <c r="E75" s="1" t="str">
        <f>"05255"</f>
        <v>05255</v>
      </c>
      <c r="F75" s="1" t="s">
        <v>36</v>
      </c>
      <c r="G75" s="1" t="str">
        <f>"8023840927"</f>
        <v>8023840927</v>
      </c>
      <c r="H75" s="1"/>
    </row>
    <row r="76" spans="1:8" ht="15">
      <c r="A76" s="1" t="s">
        <v>236</v>
      </c>
      <c r="B76" s="1" t="s">
        <v>237</v>
      </c>
      <c r="C76" s="1" t="s">
        <v>238</v>
      </c>
      <c r="D76" s="1" t="s">
        <v>11</v>
      </c>
      <c r="E76" s="1" t="str">
        <f>"05819"</f>
        <v>05819</v>
      </c>
      <c r="F76" s="1" t="s">
        <v>187</v>
      </c>
      <c r="G76" s="1" t="str">
        <f>"8025354050"</f>
        <v>8025354050</v>
      </c>
      <c r="H76" s="1"/>
    </row>
    <row r="77" spans="1:8" ht="15">
      <c r="A77" s="1" t="s">
        <v>239</v>
      </c>
      <c r="B77" s="1" t="s">
        <v>240</v>
      </c>
      <c r="C77" s="1" t="s">
        <v>241</v>
      </c>
      <c r="D77" s="1" t="s">
        <v>11</v>
      </c>
      <c r="E77" s="1" t="str">
        <f>"05753"</f>
        <v>05753</v>
      </c>
      <c r="F77" s="1" t="s">
        <v>196</v>
      </c>
      <c r="G77" s="1" t="str">
        <f>"8023884529"</f>
        <v>8023884529</v>
      </c>
      <c r="H77" s="1"/>
    </row>
    <row r="78" spans="1:8" ht="15">
      <c r="A78" s="1" t="s">
        <v>242</v>
      </c>
      <c r="B78" s="1" t="s">
        <v>243</v>
      </c>
      <c r="C78" s="1" t="s">
        <v>28</v>
      </c>
      <c r="D78" s="1" t="s">
        <v>11</v>
      </c>
      <c r="E78" s="1" t="str">
        <f>"05701"</f>
        <v>05701</v>
      </c>
      <c r="F78" s="1" t="s">
        <v>28</v>
      </c>
      <c r="G78" s="1" t="str">
        <f>"8027732300"</f>
        <v>8027732300</v>
      </c>
      <c r="H78" s="1"/>
    </row>
    <row r="79" spans="1:8" ht="15">
      <c r="A79" s="1" t="s">
        <v>244</v>
      </c>
      <c r="B79" s="1" t="s">
        <v>245</v>
      </c>
      <c r="C79" s="1" t="s">
        <v>246</v>
      </c>
      <c r="D79" s="1" t="s">
        <v>11</v>
      </c>
      <c r="E79" s="1" t="str">
        <f>"05602-3678"</f>
        <v>05602-3678</v>
      </c>
      <c r="F79" s="1" t="s">
        <v>16</v>
      </c>
      <c r="G79" s="1" t="str">
        <f>"8022232617"</f>
        <v>8022232617</v>
      </c>
      <c r="H79" s="1"/>
    </row>
    <row r="80" spans="1:8" ht="15">
      <c r="A80" s="1" t="s">
        <v>247</v>
      </c>
      <c r="B80" s="1" t="s">
        <v>248</v>
      </c>
      <c r="C80" s="1" t="s">
        <v>193</v>
      </c>
      <c r="D80" s="1" t="s">
        <v>102</v>
      </c>
      <c r="E80" s="1" t="str">
        <f>"12205"</f>
        <v>12205</v>
      </c>
      <c r="F80" s="1" t="s">
        <v>193</v>
      </c>
      <c r="G80" s="1" t="str">
        <f>"8024887923"</f>
        <v>8024887923</v>
      </c>
      <c r="H80" s="1"/>
    </row>
    <row r="81" spans="1:8" ht="15">
      <c r="A81" s="1" t="s">
        <v>249</v>
      </c>
      <c r="B81" s="1" t="s">
        <v>55</v>
      </c>
      <c r="C81" s="1" t="s">
        <v>56</v>
      </c>
      <c r="D81" s="1" t="s">
        <v>11</v>
      </c>
      <c r="E81" s="1" t="str">
        <f>"05059"</f>
        <v>05059</v>
      </c>
      <c r="F81" s="1" t="s">
        <v>46</v>
      </c>
      <c r="G81" s="1" t="str">
        <f>"8023564290"</f>
        <v>8023564290</v>
      </c>
      <c r="H81" s="1"/>
    </row>
    <row r="82" spans="1:8" ht="15">
      <c r="A82" s="1" t="s">
        <v>250</v>
      </c>
      <c r="B82" s="1" t="s">
        <v>251</v>
      </c>
      <c r="C82" s="1" t="s">
        <v>252</v>
      </c>
      <c r="D82" s="1" t="s">
        <v>60</v>
      </c>
      <c r="E82" s="1" t="str">
        <f>"01590"</f>
        <v>01590</v>
      </c>
      <c r="F82" s="1" t="s">
        <v>253</v>
      </c>
      <c r="G82" s="1" t="str">
        <f>"9785679221"</f>
        <v>9785679221</v>
      </c>
      <c r="H82" s="1"/>
    </row>
    <row r="83" spans="1:8" ht="15">
      <c r="A83" s="1" t="s">
        <v>254</v>
      </c>
      <c r="B83" s="1" t="s">
        <v>255</v>
      </c>
      <c r="C83" s="1" t="s">
        <v>256</v>
      </c>
      <c r="D83" s="1" t="s">
        <v>60</v>
      </c>
      <c r="E83" s="1" t="str">
        <f>"01331"</f>
        <v>01331</v>
      </c>
      <c r="F83" s="1" t="s">
        <v>253</v>
      </c>
      <c r="G83" s="1" t="str">
        <f>"9782495348"</f>
        <v>9782495348</v>
      </c>
      <c r="H83" s="1" t="str">
        <f>"8003237706"</f>
        <v>8003237706</v>
      </c>
    </row>
    <row r="84" spans="1:8" ht="15">
      <c r="A84" s="1" t="s">
        <v>257</v>
      </c>
      <c r="B84" s="1" t="s">
        <v>258</v>
      </c>
      <c r="C84" s="1" t="s">
        <v>259</v>
      </c>
      <c r="D84" s="1" t="s">
        <v>11</v>
      </c>
      <c r="E84" s="1" t="str">
        <f>"05158"</f>
        <v>05158</v>
      </c>
      <c r="F84" s="1" t="s">
        <v>32</v>
      </c>
      <c r="G84" s="1" t="str">
        <f>"8024639500"</f>
        <v>8024639500</v>
      </c>
      <c r="H84" s="1"/>
    </row>
    <row r="85" spans="1:8" ht="15">
      <c r="A85" s="1" t="s">
        <v>260</v>
      </c>
      <c r="B85" s="1" t="s">
        <v>261</v>
      </c>
      <c r="C85" s="1" t="s">
        <v>262</v>
      </c>
      <c r="D85" s="1" t="s">
        <v>11</v>
      </c>
      <c r="E85" s="1" t="str">
        <f>"05450-5225"</f>
        <v>05450-5225</v>
      </c>
      <c r="F85" s="1" t="s">
        <v>263</v>
      </c>
      <c r="G85" s="1" t="str">
        <f>"8029335076"</f>
        <v>8029335076</v>
      </c>
      <c r="H85" s="1"/>
    </row>
    <row r="86" spans="1:8" ht="15">
      <c r="A86" s="1" t="s">
        <v>264</v>
      </c>
      <c r="B86" s="1" t="s">
        <v>265</v>
      </c>
      <c r="C86" s="1" t="s">
        <v>266</v>
      </c>
      <c r="D86" s="1" t="s">
        <v>11</v>
      </c>
      <c r="E86" s="1" t="str">
        <f>"05257"</f>
        <v>05257</v>
      </c>
      <c r="F86" s="1" t="s">
        <v>36</v>
      </c>
      <c r="G86" s="1" t="str">
        <f>"8024428608"</f>
        <v>8024428608</v>
      </c>
      <c r="H86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Wood, Matthew</dc:creator>
  <cp:keywords/>
  <dc:description/>
  <cp:lastModifiedBy>anrsetup</cp:lastModifiedBy>
  <dcterms:created xsi:type="dcterms:W3CDTF">2011-07-05T19:02:29Z</dcterms:created>
  <dcterms:modified xsi:type="dcterms:W3CDTF">2011-07-07T13:05:04Z</dcterms:modified>
  <cp:category/>
  <cp:version/>
  <cp:contentType/>
  <cp:contentStatus/>
</cp:coreProperties>
</file>